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 activeTab="1"/>
  </bookViews>
  <sheets>
    <sheet name="3620-Danka" sheetId="1" r:id="rId1"/>
    <sheet name="3621-Bravocopy" sheetId="2" r:id="rId2"/>
    <sheet name="3625-Printerház" sheetId="6" r:id="rId3"/>
    <sheet name="3626-Printerház" sheetId="3" r:id="rId4"/>
    <sheet name="3629-Selectrade" sheetId="4" r:id="rId5"/>
    <sheet name="3630-Bravogroup" sheetId="5" r:id="rId6"/>
  </sheets>
  <calcPr calcId="125725"/>
</workbook>
</file>

<file path=xl/calcChain.xml><?xml version="1.0" encoding="utf-8"?>
<calcChain xmlns="http://schemas.openxmlformats.org/spreadsheetml/2006/main">
  <c r="H20" i="6"/>
  <c r="H22" s="1"/>
  <c r="H23" s="1"/>
  <c r="G20"/>
  <c r="F20"/>
  <c r="E20"/>
  <c r="E22" s="1"/>
  <c r="G23" i="5"/>
  <c r="E23"/>
  <c r="F23"/>
  <c r="D23"/>
  <c r="D25" s="1"/>
  <c r="D26" s="1"/>
  <c r="G29" s="1"/>
  <c r="E23" i="4"/>
  <c r="F23"/>
  <c r="D23"/>
  <c r="G23" i="3"/>
  <c r="D23"/>
  <c r="E20"/>
  <c r="F20"/>
  <c r="D20"/>
  <c r="D22" s="1"/>
  <c r="F27" s="1"/>
  <c r="G20"/>
  <c r="G35" i="2"/>
  <c r="D35"/>
  <c r="F32"/>
  <c r="E32"/>
  <c r="F23" i="1"/>
  <c r="G24" i="5"/>
  <c r="G25"/>
  <c r="G26" s="1"/>
  <c r="G23" i="4"/>
  <c r="G25" s="1"/>
  <c r="G26" s="1"/>
  <c r="D25"/>
  <c r="G22" i="3"/>
  <c r="D32" i="2"/>
  <c r="D34" s="1"/>
  <c r="G32"/>
  <c r="G34" s="1"/>
  <c r="D25" i="1"/>
  <c r="D26" s="1"/>
  <c r="E31" s="1"/>
  <c r="G23"/>
  <c r="G25" s="1"/>
  <c r="G26" s="1"/>
  <c r="E23"/>
  <c r="D23"/>
  <c r="E23" i="6" l="1"/>
  <c r="G27" s="1"/>
  <c r="G26"/>
  <c r="G28" i="5"/>
  <c r="D26" i="4"/>
  <c r="F30" s="1"/>
  <c r="F29"/>
  <c r="F26" i="3"/>
  <c r="F38" i="2"/>
  <c r="F39"/>
  <c r="E30" i="1"/>
</calcChain>
</file>

<file path=xl/sharedStrings.xml><?xml version="1.0" encoding="utf-8"?>
<sst xmlns="http://schemas.openxmlformats.org/spreadsheetml/2006/main" count="228" uniqueCount="99">
  <si>
    <t xml:space="preserve">Számlaszám  </t>
  </si>
  <si>
    <t>Időszak</t>
  </si>
  <si>
    <t xml:space="preserve">Üzemeltetési díj </t>
  </si>
  <si>
    <t>Nettó</t>
  </si>
  <si>
    <t>Közbeszerzési díj</t>
  </si>
  <si>
    <t>ÁFA</t>
  </si>
  <si>
    <t>Bruttó</t>
  </si>
  <si>
    <t>DVS20/2202211</t>
  </si>
  <si>
    <t>2020.08.hó TÜSZ díj</t>
  </si>
  <si>
    <t>DVS20/2202212</t>
  </si>
  <si>
    <t>2020.09.hó TÜSZ díj</t>
  </si>
  <si>
    <t>2020.10.hó TÜSZ díj</t>
  </si>
  <si>
    <t>DVS21/2200092</t>
  </si>
  <si>
    <t>2020.11.hó TÜSZ díj</t>
  </si>
  <si>
    <t>DVS21/2200271</t>
  </si>
  <si>
    <t>2020.12.hó TÜSZ díj</t>
  </si>
  <si>
    <t>DVS21/2200435</t>
  </si>
  <si>
    <t>2021.01 hó</t>
  </si>
  <si>
    <t>DVS21/2200598</t>
  </si>
  <si>
    <t>2021.02 hó</t>
  </si>
  <si>
    <t>DVS21/2200719</t>
  </si>
  <si>
    <t>2021.03 hó</t>
  </si>
  <si>
    <t>DVS21/2200910</t>
  </si>
  <si>
    <t>2021.04 hó</t>
  </si>
  <si>
    <t>DVS21/2201076</t>
  </si>
  <si>
    <t>2021.05 hó</t>
  </si>
  <si>
    <t>Maradék összeg 2020:</t>
  </si>
  <si>
    <t>Eddig elhasznált összesen 2020-2022:</t>
  </si>
  <si>
    <t>Maradék összeg 2020-2022:</t>
  </si>
  <si>
    <t>Maradék összesen 2020-2022:</t>
  </si>
  <si>
    <t>Mennyiség szerint hátralévő hónapok száma kb.:</t>
  </si>
  <si>
    <t>Idő szerint hátrlévő hónapok száma:</t>
  </si>
  <si>
    <t>BVS21/2200378</t>
  </si>
  <si>
    <t>BVS21/2200316</t>
  </si>
  <si>
    <t>BVS21/2200243</t>
  </si>
  <si>
    <t>BVS21/2200204</t>
  </si>
  <si>
    <t>BVS21/2200139</t>
  </si>
  <si>
    <t>BVS21/2200525</t>
  </si>
  <si>
    <t>BVS20/2200558</t>
  </si>
  <si>
    <t>BVS20/2200557</t>
  </si>
  <si>
    <t>BVS20/2200556</t>
  </si>
  <si>
    <t>2020.07.hó TÜSZ díj</t>
  </si>
  <si>
    <t>BVS20/2200555</t>
  </si>
  <si>
    <t>PVS20/2201771</t>
  </si>
  <si>
    <t>PVS20/2201772</t>
  </si>
  <si>
    <t>PVS21/2200051</t>
  </si>
  <si>
    <t>PVS21/2200412</t>
  </si>
  <si>
    <t>PVS21/2200638</t>
  </si>
  <si>
    <t>PVS21/2200718</t>
  </si>
  <si>
    <t>PVS21/2200990</t>
  </si>
  <si>
    <t>PVS21/2201180</t>
  </si>
  <si>
    <t>EVS20/2200649</t>
  </si>
  <si>
    <t>EVS20/2200650</t>
  </si>
  <si>
    <t>EVS20/2200669</t>
  </si>
  <si>
    <t>EVS21/2200023</t>
  </si>
  <si>
    <t>EVS21/2200083</t>
  </si>
  <si>
    <t>EVS21/2200150</t>
  </si>
  <si>
    <t>EVS21/2200228</t>
  </si>
  <si>
    <t>EVS21/2200255</t>
  </si>
  <si>
    <t>EVS21/2200330</t>
  </si>
  <si>
    <t>EVS21/2200388</t>
  </si>
  <si>
    <t>RVS20/2205522</t>
  </si>
  <si>
    <t>RVS20/2205524</t>
  </si>
  <si>
    <t>RVS20/2205525</t>
  </si>
  <si>
    <t>RVS21/2201160</t>
  </si>
  <si>
    <t>2021.01.hó TÜSZ díj</t>
  </si>
  <si>
    <t>RVS21/2201704</t>
  </si>
  <si>
    <t>RVA21/2202132</t>
  </si>
  <si>
    <t>RVS21/2202623</t>
  </si>
  <si>
    <t>RVS21/2203075</t>
  </si>
  <si>
    <t xml:space="preserve">Levezetés - Danka Irodatechnika (3620) </t>
  </si>
  <si>
    <t xml:space="preserve">Levezetés - Bravocopy (3621) </t>
  </si>
  <si>
    <t>2020.12 hó</t>
  </si>
  <si>
    <t>BVS21/2200099</t>
  </si>
  <si>
    <t xml:space="preserve">Levezetés - Printerház (3626) </t>
  </si>
  <si>
    <t>PVS21/2200256</t>
  </si>
  <si>
    <t xml:space="preserve">Levezetés - Selectrade Digital Kft (3629) </t>
  </si>
  <si>
    <t>RVS20/2205969</t>
  </si>
  <si>
    <t>RVS21/2200090</t>
  </si>
  <si>
    <t>RVS21/2200665</t>
  </si>
  <si>
    <t>közbeszerzési díj</t>
  </si>
  <si>
    <t xml:space="preserve">Levezetés - Bravogroup (3630) </t>
  </si>
  <si>
    <t>2020.07.01 2022.12.16.</t>
  </si>
  <si>
    <t>Levezetés - Printerház (3626) Bérleti díj</t>
  </si>
  <si>
    <t>PVS20/2201770</t>
  </si>
  <si>
    <t>PVS21/2200052</t>
  </si>
  <si>
    <t>PVS21/2200255</t>
  </si>
  <si>
    <t>PVS21/2200413</t>
  </si>
  <si>
    <t>PVS21/2200637</t>
  </si>
  <si>
    <t>PVS21/2200717</t>
  </si>
  <si>
    <t>PVS21/2201179</t>
  </si>
  <si>
    <t>PVS20/2201773</t>
  </si>
  <si>
    <t>PVS21/2200991</t>
  </si>
  <si>
    <t>Keretösszeg</t>
  </si>
  <si>
    <t>Eddig elhasznált összesen:</t>
  </si>
  <si>
    <t>Eddig elhasznált összesen :</t>
  </si>
  <si>
    <t>Maradék összeg:</t>
  </si>
  <si>
    <t>2020.08hó TÜSZ díj</t>
  </si>
  <si>
    <t>2020.06.19 2022.12.16.</t>
  </si>
</sst>
</file>

<file path=xl/styles.xml><?xml version="1.0" encoding="utf-8"?>
<styleSheet xmlns="http://schemas.openxmlformats.org/spreadsheetml/2006/main">
  <numFmts count="8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#,##0\ &quot;Ft&quot;"/>
    <numFmt numFmtId="166" formatCode="_-* #,##0\ &quot;Ft&quot;_-;\-* #,##0\ &quot;Ft&quot;_-;_-* &quot;-&quot;??\ &quot;Ft&quot;_-;_-@_-"/>
    <numFmt numFmtId="167" formatCode="_-* #,##0\ [$Ft-40E]_-;\-* #,##0\ [$Ft-40E]_-;_-* &quot;-&quot;??\ [$Ft-40E]_-;_-@_-"/>
    <numFmt numFmtId="168" formatCode="0.00;[Red]0.00"/>
    <numFmt numFmtId="169" formatCode="#,##0;[Red]#,##0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7" fillId="0" borderId="0"/>
    <xf numFmtId="0" fontId="4" fillId="0" borderId="0"/>
    <xf numFmtId="0" fontId="6" fillId="0" borderId="0"/>
    <xf numFmtId="0" fontId="6" fillId="0" borderId="0"/>
  </cellStyleXfs>
  <cellXfs count="59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64" fontId="2" fillId="3" borderId="8" xfId="1" applyNumberFormat="1" applyFont="1" applyFill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3" fontId="0" fillId="0" borderId="11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0" fontId="0" fillId="0" borderId="15" xfId="0" applyBorder="1"/>
    <xf numFmtId="0" fontId="0" fillId="0" borderId="16" xfId="0" applyBorder="1"/>
    <xf numFmtId="166" fontId="0" fillId="0" borderId="16" xfId="2" applyNumberFormat="1" applyFont="1" applyBorder="1"/>
    <xf numFmtId="167" fontId="0" fillId="0" borderId="16" xfId="1" applyNumberFormat="1" applyFont="1" applyBorder="1"/>
    <xf numFmtId="167" fontId="0" fillId="0" borderId="17" xfId="1" applyNumberFormat="1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8" fontId="0" fillId="0" borderId="21" xfId="0" applyNumberFormat="1" applyFill="1" applyBorder="1" applyAlignment="1">
      <alignment horizontal="right" vertical="center"/>
    </xf>
    <xf numFmtId="3" fontId="0" fillId="0" borderId="22" xfId="0" applyNumberFormat="1" applyBorder="1" applyAlignment="1">
      <alignment vertical="center"/>
    </xf>
    <xf numFmtId="169" fontId="0" fillId="0" borderId="22" xfId="0" applyNumberFormat="1" applyFill="1" applyBorder="1" applyAlignment="1">
      <alignment vertical="center"/>
    </xf>
    <xf numFmtId="3" fontId="0" fillId="0" borderId="23" xfId="0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3" fontId="0" fillId="0" borderId="25" xfId="0" applyNumberFormat="1" applyBorder="1" applyAlignment="1">
      <alignment vertical="center"/>
    </xf>
    <xf numFmtId="3" fontId="5" fillId="0" borderId="26" xfId="3" applyNumberFormat="1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166" fontId="2" fillId="0" borderId="28" xfId="2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3" fontId="2" fillId="0" borderId="31" xfId="0" applyNumberFormat="1" applyFont="1" applyBorder="1" applyAlignment="1">
      <alignment vertical="center"/>
    </xf>
    <xf numFmtId="3" fontId="2" fillId="0" borderId="32" xfId="0" applyNumberFormat="1" applyFont="1" applyBorder="1" applyAlignment="1">
      <alignment vertical="center"/>
    </xf>
    <xf numFmtId="166" fontId="2" fillId="0" borderId="33" xfId="2" applyNumberFormat="1" applyFont="1" applyBorder="1" applyAlignment="1">
      <alignment vertical="center"/>
    </xf>
    <xf numFmtId="3" fontId="0" fillId="0" borderId="24" xfId="0" applyNumberFormat="1" applyBorder="1" applyAlignment="1">
      <alignment vertical="center"/>
    </xf>
    <xf numFmtId="166" fontId="0" fillId="0" borderId="24" xfId="2" applyNumberFormat="1" applyFont="1" applyBorder="1" applyAlignment="1">
      <alignment vertical="center"/>
    </xf>
    <xf numFmtId="164" fontId="2" fillId="0" borderId="29" xfId="0" applyNumberFormat="1" applyFont="1" applyBorder="1" applyAlignment="1">
      <alignment vertical="center"/>
    </xf>
    <xf numFmtId="166" fontId="2" fillId="0" borderId="29" xfId="2" applyNumberFormat="1" applyFont="1" applyBorder="1" applyAlignment="1">
      <alignment vertical="center"/>
    </xf>
    <xf numFmtId="0" fontId="0" fillId="0" borderId="0" xfId="0" applyAlignment="1">
      <alignment horizontal="right"/>
    </xf>
    <xf numFmtId="10" fontId="0" fillId="0" borderId="0" xfId="0" applyNumberFormat="1"/>
    <xf numFmtId="0" fontId="0" fillId="0" borderId="0" xfId="0" applyFont="1" applyBorder="1" applyAlignment="1">
      <alignment horizontal="right" vertical="center"/>
    </xf>
    <xf numFmtId="1" fontId="0" fillId="0" borderId="0" xfId="0" applyNumberFormat="1"/>
    <xf numFmtId="167" fontId="0" fillId="0" borderId="35" xfId="1" applyNumberFormat="1" applyFont="1" applyFill="1" applyBorder="1"/>
    <xf numFmtId="167" fontId="0" fillId="0" borderId="34" xfId="1" applyNumberFormat="1" applyFont="1" applyFill="1" applyBorder="1"/>
    <xf numFmtId="166" fontId="0" fillId="0" borderId="16" xfId="2" applyNumberFormat="1" applyFont="1" applyFill="1" applyBorder="1"/>
    <xf numFmtId="167" fontId="0" fillId="0" borderId="16" xfId="1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0">
    <cellStyle name="Ezres" xfId="1" builtinId="3"/>
    <cellStyle name="Hivatkozás" xfId="4"/>
    <cellStyle name="Normál" xfId="0" builtinId="0"/>
    <cellStyle name="Normál 2" xfId="5"/>
    <cellStyle name="Normál 3" xfId="6"/>
    <cellStyle name="Normál 5" xfId="7"/>
    <cellStyle name="Normál 5 2" xfId="8"/>
    <cellStyle name="Normál 5 3 3" xfId="9"/>
    <cellStyle name="Normál_1197-kimutatás" xfId="3"/>
    <cellStyle name="Pénznem" xfId="2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33"/>
  <sheetViews>
    <sheetView workbookViewId="0">
      <selection activeCell="B31" sqref="B31"/>
    </sheetView>
  </sheetViews>
  <sheetFormatPr defaultRowHeight="15"/>
  <cols>
    <col min="2" max="2" width="34.28515625" bestFit="1" customWidth="1"/>
    <col min="3" max="3" width="20.85546875" bestFit="1" customWidth="1"/>
    <col min="4" max="4" width="16" customWidth="1"/>
    <col min="5" max="5" width="18.140625" customWidth="1"/>
    <col min="6" max="6" width="11" bestFit="1" customWidth="1"/>
    <col min="7" max="7" width="13.5703125" bestFit="1" customWidth="1"/>
  </cols>
  <sheetData>
    <row r="1" spans="2:7" ht="15.75" thickBot="1"/>
    <row r="2" spans="2:7" ht="15.75" thickBot="1">
      <c r="B2" s="49" t="s">
        <v>70</v>
      </c>
      <c r="C2" s="50"/>
      <c r="D2" s="50"/>
      <c r="E2" s="50"/>
      <c r="F2" s="50"/>
      <c r="G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7"/>
      <c r="G5" s="58"/>
    </row>
    <row r="6" spans="2:7" ht="15.75" thickBot="1">
      <c r="B6" s="53"/>
      <c r="C6" s="55"/>
      <c r="D6" s="1" t="s">
        <v>3</v>
      </c>
      <c r="E6" s="1" t="s">
        <v>4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98</v>
      </c>
      <c r="D7" s="4">
        <v>12461400</v>
      </c>
      <c r="E7" s="5"/>
      <c r="F7" s="6"/>
      <c r="G7" s="7">
        <v>15984238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7</v>
      </c>
      <c r="C10" s="16" t="s">
        <v>8</v>
      </c>
      <c r="D10" s="17">
        <v>922882</v>
      </c>
      <c r="E10" s="17">
        <v>9229</v>
      </c>
      <c r="F10" s="18">
        <v>251670</v>
      </c>
      <c r="G10" s="19">
        <v>1183781</v>
      </c>
    </row>
    <row r="11" spans="2:7">
      <c r="B11" s="15" t="s">
        <v>9</v>
      </c>
      <c r="C11" s="16" t="s">
        <v>10</v>
      </c>
      <c r="D11" s="17">
        <v>196671</v>
      </c>
      <c r="E11" s="17">
        <v>1967</v>
      </c>
      <c r="F11" s="18">
        <v>53632</v>
      </c>
      <c r="G11" s="19">
        <v>252270</v>
      </c>
    </row>
    <row r="12" spans="2:7">
      <c r="B12" s="15" t="s">
        <v>9</v>
      </c>
      <c r="C12" s="16" t="s">
        <v>11</v>
      </c>
      <c r="D12" s="17">
        <v>189895</v>
      </c>
      <c r="E12" s="17">
        <v>1899</v>
      </c>
      <c r="F12" s="18">
        <v>51784</v>
      </c>
      <c r="G12" s="19">
        <v>243578</v>
      </c>
    </row>
    <row r="13" spans="2:7">
      <c r="B13" s="15" t="s">
        <v>12</v>
      </c>
      <c r="C13" s="16" t="s">
        <v>13</v>
      </c>
      <c r="D13" s="17">
        <v>261620</v>
      </c>
      <c r="E13" s="17">
        <v>2616</v>
      </c>
      <c r="F13" s="18">
        <v>71344</v>
      </c>
      <c r="G13" s="19">
        <v>335580</v>
      </c>
    </row>
    <row r="14" spans="2:7">
      <c r="B14" s="15" t="s">
        <v>14</v>
      </c>
      <c r="C14" s="16" t="s">
        <v>15</v>
      </c>
      <c r="D14" s="17">
        <v>198472</v>
      </c>
      <c r="E14" s="17">
        <v>1985</v>
      </c>
      <c r="F14" s="18">
        <v>54123</v>
      </c>
      <c r="G14" s="19">
        <v>254580</v>
      </c>
    </row>
    <row r="15" spans="2:7">
      <c r="B15" s="15" t="s">
        <v>16</v>
      </c>
      <c r="C15" s="16" t="s">
        <v>17</v>
      </c>
      <c r="D15" s="17">
        <v>281037</v>
      </c>
      <c r="E15" s="17">
        <v>2810</v>
      </c>
      <c r="F15" s="18">
        <v>76639</v>
      </c>
      <c r="G15" s="19">
        <v>360486</v>
      </c>
    </row>
    <row r="16" spans="2:7">
      <c r="B16" s="15" t="s">
        <v>18</v>
      </c>
      <c r="C16" s="16" t="s">
        <v>19</v>
      </c>
      <c r="D16" s="17">
        <v>260282</v>
      </c>
      <c r="E16" s="17">
        <v>2603</v>
      </c>
      <c r="F16" s="18">
        <v>70979</v>
      </c>
      <c r="G16" s="19">
        <v>333864</v>
      </c>
    </row>
    <row r="17" spans="2:7">
      <c r="B17" s="15" t="s">
        <v>20</v>
      </c>
      <c r="C17" s="16" t="s">
        <v>21</v>
      </c>
      <c r="D17" s="17">
        <v>173783</v>
      </c>
      <c r="E17" s="17">
        <v>1738</v>
      </c>
      <c r="F17" s="18">
        <v>47391</v>
      </c>
      <c r="G17" s="19">
        <v>222912</v>
      </c>
    </row>
    <row r="18" spans="2:7">
      <c r="B18" s="15" t="s">
        <v>22</v>
      </c>
      <c r="C18" s="16" t="s">
        <v>23</v>
      </c>
      <c r="D18" s="17">
        <v>224912</v>
      </c>
      <c r="E18" s="17">
        <v>2249</v>
      </c>
      <c r="F18" s="18">
        <v>61333</v>
      </c>
      <c r="G18" s="19">
        <v>288494</v>
      </c>
    </row>
    <row r="19" spans="2:7">
      <c r="B19" s="15" t="s">
        <v>24</v>
      </c>
      <c r="C19" s="16" t="s">
        <v>25</v>
      </c>
      <c r="D19" s="17">
        <v>290442</v>
      </c>
      <c r="E19" s="17">
        <v>2904</v>
      </c>
      <c r="F19" s="18">
        <v>79203</v>
      </c>
      <c r="G19" s="19">
        <v>372549</v>
      </c>
    </row>
    <row r="20" spans="2:7">
      <c r="B20" s="15"/>
      <c r="C20" s="16"/>
      <c r="D20" s="17"/>
      <c r="E20" s="17"/>
      <c r="F20" s="18"/>
      <c r="G20" s="19"/>
    </row>
    <row r="21" spans="2:7">
      <c r="B21" s="20"/>
      <c r="C21" s="21"/>
      <c r="D21" s="21"/>
      <c r="E21" s="21"/>
      <c r="F21" s="21"/>
      <c r="G21" s="22"/>
    </row>
    <row r="22" spans="2:7" ht="15.75" thickBot="1">
      <c r="B22" s="23"/>
      <c r="C22" s="24"/>
      <c r="D22" s="25"/>
      <c r="E22" s="25"/>
      <c r="F22" s="24"/>
      <c r="G22" s="26"/>
    </row>
    <row r="23" spans="2:7" ht="15.75" thickBot="1">
      <c r="B23" s="27" t="s">
        <v>94</v>
      </c>
      <c r="C23" s="28"/>
      <c r="D23" s="29">
        <f>SUM(D10:D22)</f>
        <v>2999996</v>
      </c>
      <c r="E23" s="29">
        <f>SUM(E10:E22)</f>
        <v>30000</v>
      </c>
      <c r="F23" s="30">
        <f>SUM(F10:F22)</f>
        <v>818098</v>
      </c>
      <c r="G23" s="31">
        <f>SUM(G10:G22)</f>
        <v>3848094</v>
      </c>
    </row>
    <row r="24" spans="2:7" ht="16.5" thickTop="1" thickBot="1">
      <c r="B24" s="32" t="s">
        <v>26</v>
      </c>
      <c r="C24" s="33"/>
      <c r="D24" s="34"/>
      <c r="E24" s="34"/>
      <c r="F24" s="35"/>
      <c r="G24" s="36"/>
    </row>
    <row r="25" spans="2:7" ht="15.75" thickBot="1">
      <c r="B25" s="27" t="s">
        <v>27</v>
      </c>
      <c r="C25" s="27"/>
      <c r="D25" s="37">
        <f>D23</f>
        <v>2999996</v>
      </c>
      <c r="E25" s="37"/>
      <c r="F25" s="27"/>
      <c r="G25" s="38">
        <f>G23</f>
        <v>3848094</v>
      </c>
    </row>
    <row r="26" spans="2:7" ht="16.5" thickTop="1" thickBot="1">
      <c r="B26" s="32" t="s">
        <v>28</v>
      </c>
      <c r="C26" s="32"/>
      <c r="D26" s="39">
        <f>D7-D25</f>
        <v>9461404</v>
      </c>
      <c r="E26" s="39"/>
      <c r="F26" s="32"/>
      <c r="G26" s="40">
        <f>G7-G25</f>
        <v>12136144</v>
      </c>
    </row>
    <row r="30" spans="2:7">
      <c r="D30" s="41" t="s">
        <v>27</v>
      </c>
      <c r="E30" s="42">
        <f>D25/D7</f>
        <v>0.2407430946763606</v>
      </c>
    </row>
    <row r="31" spans="2:7">
      <c r="D31" s="43" t="s">
        <v>29</v>
      </c>
      <c r="E31" s="42">
        <f>D26/D7</f>
        <v>0.75925690532363943</v>
      </c>
    </row>
    <row r="32" spans="2:7">
      <c r="D32" s="41" t="s">
        <v>30</v>
      </c>
      <c r="E32" s="44"/>
    </row>
    <row r="33" spans="4:4">
      <c r="D33" s="41" t="s">
        <v>31</v>
      </c>
    </row>
  </sheetData>
  <mergeCells count="4">
    <mergeCell ref="B2:G2"/>
    <mergeCell ref="B5:B6"/>
    <mergeCell ref="C5:C6"/>
    <mergeCell ref="D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G41"/>
  <sheetViews>
    <sheetView tabSelected="1" topLeftCell="A7" workbookViewId="0">
      <selection activeCell="C10" sqref="C10"/>
    </sheetView>
  </sheetViews>
  <sheetFormatPr defaultRowHeight="15"/>
  <cols>
    <col min="2" max="2" width="15.7109375" customWidth="1"/>
    <col min="3" max="3" width="20.140625" customWidth="1"/>
    <col min="4" max="4" width="13.5703125" customWidth="1"/>
    <col min="5" max="5" width="19.140625" customWidth="1"/>
    <col min="6" max="6" width="15.42578125" customWidth="1"/>
    <col min="7" max="7" width="14.28515625" customWidth="1"/>
  </cols>
  <sheetData>
    <row r="4" spans="2:7" ht="15.75" thickBot="1"/>
    <row r="5" spans="2:7" ht="15.75" thickBot="1">
      <c r="B5" s="49" t="s">
        <v>71</v>
      </c>
      <c r="C5" s="50"/>
      <c r="D5" s="50"/>
      <c r="E5" s="50"/>
      <c r="F5" s="51"/>
    </row>
    <row r="7" spans="2:7" ht="15.75" thickBot="1"/>
    <row r="8" spans="2:7" ht="15.75" thickBot="1">
      <c r="B8" s="52" t="s">
        <v>0</v>
      </c>
      <c r="C8" s="54" t="s">
        <v>1</v>
      </c>
      <c r="D8" s="56" t="s">
        <v>2</v>
      </c>
      <c r="E8" s="57"/>
      <c r="F8" s="58"/>
    </row>
    <row r="9" spans="2:7" ht="15.75" thickBot="1">
      <c r="B9" s="53"/>
      <c r="C9" s="55"/>
      <c r="D9" s="1" t="s">
        <v>3</v>
      </c>
      <c r="E9" s="1" t="s">
        <v>4</v>
      </c>
      <c r="F9" s="1" t="s">
        <v>5</v>
      </c>
      <c r="G9" s="1" t="s">
        <v>6</v>
      </c>
    </row>
    <row r="10" spans="2:7" ht="15.75" thickBot="1">
      <c r="B10" s="2" t="s">
        <v>93</v>
      </c>
      <c r="C10" s="3" t="s">
        <v>82</v>
      </c>
      <c r="D10" s="4">
        <v>4573800</v>
      </c>
      <c r="E10" s="5"/>
      <c r="F10" s="6"/>
      <c r="G10" s="7">
        <v>5866813</v>
      </c>
    </row>
    <row r="11" spans="2:7" ht="15.75" thickBot="1">
      <c r="B11" s="8"/>
      <c r="C11" s="9"/>
      <c r="D11" s="6"/>
      <c r="E11" s="6"/>
      <c r="F11" s="6"/>
      <c r="G11" s="10"/>
    </row>
    <row r="12" spans="2:7" ht="15.75" thickBot="1">
      <c r="B12" s="11"/>
      <c r="C12" s="12"/>
      <c r="D12" s="13"/>
      <c r="E12" s="13"/>
      <c r="F12" s="14"/>
      <c r="G12" s="10"/>
    </row>
    <row r="13" spans="2:7" ht="15.75" thickTop="1">
      <c r="B13" s="15" t="s">
        <v>42</v>
      </c>
      <c r="C13" s="16" t="s">
        <v>41</v>
      </c>
      <c r="D13" s="17">
        <v>37490</v>
      </c>
      <c r="E13" s="17">
        <v>375</v>
      </c>
      <c r="F13" s="18">
        <v>10224</v>
      </c>
      <c r="G13" s="19">
        <v>48089</v>
      </c>
    </row>
    <row r="14" spans="2:7">
      <c r="B14" s="15" t="s">
        <v>40</v>
      </c>
      <c r="C14" s="16" t="s">
        <v>8</v>
      </c>
      <c r="D14" s="17">
        <v>37355</v>
      </c>
      <c r="E14" s="17">
        <v>374</v>
      </c>
      <c r="F14" s="18">
        <v>10187</v>
      </c>
      <c r="G14" s="19">
        <v>47916</v>
      </c>
    </row>
    <row r="15" spans="2:7">
      <c r="B15" s="15" t="s">
        <v>39</v>
      </c>
      <c r="C15" s="16" t="s">
        <v>10</v>
      </c>
      <c r="D15" s="17">
        <v>41250</v>
      </c>
      <c r="E15" s="17">
        <v>412</v>
      </c>
      <c r="F15" s="18">
        <v>11249</v>
      </c>
      <c r="G15" s="19">
        <v>52911</v>
      </c>
    </row>
    <row r="16" spans="2:7">
      <c r="B16" s="15" t="s">
        <v>38</v>
      </c>
      <c r="C16" s="16" t="s">
        <v>11</v>
      </c>
      <c r="D16" s="17">
        <v>54472</v>
      </c>
      <c r="E16" s="17">
        <v>545</v>
      </c>
      <c r="F16" s="18">
        <v>14855</v>
      </c>
      <c r="G16" s="19">
        <v>69872</v>
      </c>
    </row>
    <row r="17" spans="2:7">
      <c r="B17" s="15" t="s">
        <v>37</v>
      </c>
      <c r="C17" s="16" t="s">
        <v>13</v>
      </c>
      <c r="D17" s="17">
        <v>63149</v>
      </c>
      <c r="E17" s="17">
        <v>631</v>
      </c>
      <c r="F17" s="18">
        <v>17221</v>
      </c>
      <c r="G17" s="19">
        <v>81001</v>
      </c>
    </row>
    <row r="18" spans="2:7">
      <c r="B18" s="15" t="s">
        <v>73</v>
      </c>
      <c r="C18" s="16" t="s">
        <v>72</v>
      </c>
      <c r="D18" s="17">
        <v>31252</v>
      </c>
      <c r="E18" s="17">
        <v>313</v>
      </c>
      <c r="F18" s="18">
        <v>8523</v>
      </c>
      <c r="G18" s="19">
        <v>40088</v>
      </c>
    </row>
    <row r="19" spans="2:7">
      <c r="B19" s="15" t="s">
        <v>36</v>
      </c>
      <c r="C19" s="16" t="s">
        <v>17</v>
      </c>
      <c r="D19" s="17">
        <v>42853</v>
      </c>
      <c r="E19" s="17">
        <v>429</v>
      </c>
      <c r="F19" s="18">
        <v>11686</v>
      </c>
      <c r="G19" s="19">
        <v>54968</v>
      </c>
    </row>
    <row r="20" spans="2:7">
      <c r="B20" s="15" t="s">
        <v>35</v>
      </c>
      <c r="C20" s="16" t="s">
        <v>19</v>
      </c>
      <c r="D20" s="17">
        <v>52787</v>
      </c>
      <c r="E20" s="17">
        <v>528</v>
      </c>
      <c r="F20" s="18">
        <v>14395</v>
      </c>
      <c r="G20" s="19">
        <v>67710</v>
      </c>
    </row>
    <row r="21" spans="2:7">
      <c r="B21" s="15" t="s">
        <v>34</v>
      </c>
      <c r="C21" s="16" t="s">
        <v>21</v>
      </c>
      <c r="D21" s="17">
        <v>43056</v>
      </c>
      <c r="E21" s="17">
        <v>431</v>
      </c>
      <c r="F21" s="18">
        <v>11741</v>
      </c>
      <c r="G21" s="19">
        <v>55228</v>
      </c>
    </row>
    <row r="22" spans="2:7">
      <c r="B22" s="15" t="s">
        <v>33</v>
      </c>
      <c r="C22" s="16" t="s">
        <v>23</v>
      </c>
      <c r="D22" s="17">
        <v>40082</v>
      </c>
      <c r="E22" s="17">
        <v>401</v>
      </c>
      <c r="F22" s="18">
        <v>10930</v>
      </c>
      <c r="G22" s="19">
        <v>51413</v>
      </c>
    </row>
    <row r="23" spans="2:7">
      <c r="B23" s="15" t="s">
        <v>32</v>
      </c>
      <c r="C23" s="16" t="s">
        <v>25</v>
      </c>
      <c r="D23" s="17">
        <v>58590</v>
      </c>
      <c r="E23" s="17">
        <v>586</v>
      </c>
      <c r="F23" s="18">
        <v>15978</v>
      </c>
      <c r="G23" s="19">
        <v>75154</v>
      </c>
    </row>
    <row r="24" spans="2:7">
      <c r="B24" s="15"/>
      <c r="C24" s="16"/>
      <c r="D24" s="17"/>
      <c r="E24" s="17"/>
      <c r="F24" s="18"/>
      <c r="G24" s="19"/>
    </row>
    <row r="25" spans="2:7">
      <c r="B25" s="15"/>
      <c r="C25" s="16"/>
      <c r="D25" s="17"/>
      <c r="E25" s="17"/>
      <c r="F25" s="18"/>
      <c r="G25" s="19"/>
    </row>
    <row r="26" spans="2:7">
      <c r="B26" s="15"/>
      <c r="C26" s="16"/>
      <c r="D26" s="17"/>
      <c r="E26" s="17"/>
      <c r="F26" s="18"/>
      <c r="G26" s="19"/>
    </row>
    <row r="27" spans="2:7">
      <c r="B27" s="15"/>
      <c r="C27" s="16"/>
      <c r="D27" s="17"/>
      <c r="E27" s="17"/>
      <c r="F27" s="18"/>
      <c r="G27" s="19"/>
    </row>
    <row r="28" spans="2:7">
      <c r="B28" s="15"/>
      <c r="C28" s="16"/>
      <c r="D28" s="17"/>
      <c r="E28" s="17"/>
      <c r="F28" s="18"/>
      <c r="G28" s="19"/>
    </row>
    <row r="29" spans="2:7">
      <c r="B29" s="15"/>
      <c r="C29" s="16"/>
      <c r="D29" s="17"/>
      <c r="E29" s="17"/>
      <c r="F29" s="18"/>
      <c r="G29" s="19"/>
    </row>
    <row r="30" spans="2:7">
      <c r="B30" s="20"/>
      <c r="C30" s="21"/>
      <c r="D30" s="21"/>
      <c r="E30" s="21"/>
      <c r="F30" s="21"/>
      <c r="G30" s="22"/>
    </row>
    <row r="31" spans="2:7" ht="15.75" thickBot="1">
      <c r="B31" s="23"/>
      <c r="C31" s="24"/>
      <c r="D31" s="25"/>
      <c r="E31" s="25"/>
      <c r="F31" s="24"/>
      <c r="G31" s="26"/>
    </row>
    <row r="32" spans="2:7" ht="15.75" thickBot="1">
      <c r="B32" s="27" t="s">
        <v>94</v>
      </c>
      <c r="C32" s="28"/>
      <c r="D32" s="29">
        <f>SUM(D13:D31)</f>
        <v>502336</v>
      </c>
      <c r="E32" s="29">
        <f>SUM(E13:E31)</f>
        <v>5025</v>
      </c>
      <c r="F32" s="30">
        <f>SUM(F13:F31)</f>
        <v>136989</v>
      </c>
      <c r="G32" s="31">
        <f>SUM(G13:G31)</f>
        <v>644350</v>
      </c>
    </row>
    <row r="33" spans="2:7" ht="16.5" thickTop="1" thickBot="1">
      <c r="B33" s="32" t="s">
        <v>26</v>
      </c>
      <c r="C33" s="33"/>
      <c r="D33" s="34"/>
      <c r="E33" s="34"/>
      <c r="F33" s="35"/>
      <c r="G33" s="36"/>
    </row>
    <row r="34" spans="2:7" ht="15.75" thickBot="1">
      <c r="B34" s="27" t="s">
        <v>27</v>
      </c>
      <c r="C34" s="27"/>
      <c r="D34" s="37">
        <f>D32</f>
        <v>502336</v>
      </c>
      <c r="E34" s="37"/>
      <c r="F34" s="27"/>
      <c r="G34" s="38">
        <f>G32</f>
        <v>644350</v>
      </c>
    </row>
    <row r="35" spans="2:7" ht="16.5" thickTop="1" thickBot="1">
      <c r="B35" s="32" t="s">
        <v>28</v>
      </c>
      <c r="C35" s="32"/>
      <c r="D35" s="39">
        <f>D10-D34</f>
        <v>4071464</v>
      </c>
      <c r="E35" s="39"/>
      <c r="F35" s="32"/>
      <c r="G35" s="40">
        <f>G10-G34</f>
        <v>5222463</v>
      </c>
    </row>
    <row r="38" spans="2:7">
      <c r="E38" s="41" t="s">
        <v>27</v>
      </c>
      <c r="F38" s="42">
        <f>D34/D10</f>
        <v>0.10982902619266256</v>
      </c>
    </row>
    <row r="39" spans="2:7">
      <c r="E39" s="43" t="s">
        <v>29</v>
      </c>
      <c r="F39" s="42">
        <f>D35/D10</f>
        <v>0.89017097380733745</v>
      </c>
    </row>
    <row r="40" spans="2:7">
      <c r="E40" s="41" t="s">
        <v>30</v>
      </c>
      <c r="F40" s="44"/>
    </row>
    <row r="41" spans="2:7">
      <c r="E41" s="41" t="s">
        <v>31</v>
      </c>
    </row>
  </sheetData>
  <mergeCells count="4">
    <mergeCell ref="B5:F5"/>
    <mergeCell ref="B8:B9"/>
    <mergeCell ref="C8:C9"/>
    <mergeCell ref="D8:F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1:H29"/>
  <sheetViews>
    <sheetView workbookViewId="0">
      <selection activeCell="D7" sqref="D7"/>
    </sheetView>
  </sheetViews>
  <sheetFormatPr defaultRowHeight="15"/>
  <cols>
    <col min="3" max="3" width="34.28515625" bestFit="1" customWidth="1"/>
    <col min="4" max="4" width="20.5703125" bestFit="1" customWidth="1"/>
    <col min="5" max="5" width="13.5703125" bestFit="1" customWidth="1"/>
    <col min="6" max="6" width="44.85546875" bestFit="1" customWidth="1"/>
    <col min="7" max="7" width="11" bestFit="1" customWidth="1"/>
    <col min="8" max="8" width="13.5703125" bestFit="1" customWidth="1"/>
  </cols>
  <sheetData>
    <row r="1" spans="3:8" ht="15.75" thickBot="1">
      <c r="C1" s="49" t="s">
        <v>83</v>
      </c>
      <c r="D1" s="50"/>
      <c r="E1" s="50"/>
      <c r="F1" s="50"/>
      <c r="G1" s="51"/>
    </row>
    <row r="3" spans="3:8" ht="15.75" thickBot="1"/>
    <row r="4" spans="3:8" ht="15.75" thickBot="1">
      <c r="C4" s="52" t="s">
        <v>0</v>
      </c>
      <c r="D4" s="54" t="s">
        <v>1</v>
      </c>
      <c r="E4" s="56" t="s">
        <v>2</v>
      </c>
      <c r="F4" s="57"/>
      <c r="G4" s="58"/>
    </row>
    <row r="5" spans="3:8" ht="15.75" thickBot="1">
      <c r="C5" s="53"/>
      <c r="D5" s="55"/>
      <c r="E5" s="1" t="s">
        <v>3</v>
      </c>
      <c r="F5" s="1" t="s">
        <v>4</v>
      </c>
      <c r="G5" s="1" t="s">
        <v>5</v>
      </c>
      <c r="H5" s="1" t="s">
        <v>6</v>
      </c>
    </row>
    <row r="6" spans="3:8" ht="15.75" thickBot="1">
      <c r="C6" s="2" t="s">
        <v>93</v>
      </c>
      <c r="D6" s="3" t="s">
        <v>82</v>
      </c>
      <c r="E6" s="4">
        <v>7237620</v>
      </c>
      <c r="F6" s="5"/>
      <c r="G6" s="6"/>
      <c r="H6" s="7">
        <v>9283710</v>
      </c>
    </row>
    <row r="7" spans="3:8" ht="15.75" thickBot="1">
      <c r="C7" s="8"/>
      <c r="D7" s="9"/>
      <c r="E7" s="6"/>
      <c r="F7" s="6"/>
      <c r="G7" s="6"/>
      <c r="H7" s="10"/>
    </row>
    <row r="8" spans="3:8" ht="15.75" thickBot="1">
      <c r="C8" s="11"/>
      <c r="D8" s="12"/>
      <c r="E8" s="13"/>
      <c r="F8" s="13"/>
      <c r="G8" s="14"/>
      <c r="H8" s="10"/>
    </row>
    <row r="9" spans="3:8" ht="15.75" thickTop="1">
      <c r="C9" s="15" t="s">
        <v>84</v>
      </c>
      <c r="D9" s="16" t="s">
        <v>10</v>
      </c>
      <c r="E9" s="17">
        <v>241254</v>
      </c>
      <c r="F9" s="17">
        <v>2413</v>
      </c>
      <c r="G9" s="18">
        <v>65790</v>
      </c>
      <c r="H9" s="19">
        <v>309457</v>
      </c>
    </row>
    <row r="10" spans="3:8">
      <c r="C10" s="15" t="s">
        <v>44</v>
      </c>
      <c r="D10" s="16" t="s">
        <v>11</v>
      </c>
      <c r="E10" s="17">
        <v>241254</v>
      </c>
      <c r="F10" s="17">
        <v>2413</v>
      </c>
      <c r="G10" s="18">
        <v>65790</v>
      </c>
      <c r="H10" s="19">
        <v>309457</v>
      </c>
    </row>
    <row r="11" spans="3:8">
      <c r="C11" s="15" t="s">
        <v>85</v>
      </c>
      <c r="D11" s="16" t="s">
        <v>13</v>
      </c>
      <c r="E11" s="17">
        <v>241254</v>
      </c>
      <c r="F11" s="17">
        <v>2413</v>
      </c>
      <c r="G11" s="18">
        <v>65790</v>
      </c>
      <c r="H11" s="19">
        <v>309457</v>
      </c>
    </row>
    <row r="12" spans="3:8">
      <c r="C12" s="15" t="s">
        <v>86</v>
      </c>
      <c r="D12" s="16" t="s">
        <v>15</v>
      </c>
      <c r="E12" s="17">
        <v>241254</v>
      </c>
      <c r="F12" s="17">
        <v>2413</v>
      </c>
      <c r="G12" s="18">
        <v>65790</v>
      </c>
      <c r="H12" s="19">
        <v>309457</v>
      </c>
    </row>
    <row r="13" spans="3:8">
      <c r="C13" s="15" t="s">
        <v>87</v>
      </c>
      <c r="D13" s="16" t="s">
        <v>17</v>
      </c>
      <c r="E13" s="17">
        <v>241254</v>
      </c>
      <c r="F13" s="17">
        <v>2413</v>
      </c>
      <c r="G13" s="18">
        <v>65790</v>
      </c>
      <c r="H13" s="19">
        <v>309457</v>
      </c>
    </row>
    <row r="14" spans="3:8">
      <c r="C14" s="15" t="s">
        <v>88</v>
      </c>
      <c r="D14" s="16" t="s">
        <v>19</v>
      </c>
      <c r="E14" s="17">
        <v>241254</v>
      </c>
      <c r="F14" s="17">
        <v>2413</v>
      </c>
      <c r="G14" s="18">
        <v>65790</v>
      </c>
      <c r="H14" s="19">
        <v>309457</v>
      </c>
    </row>
    <row r="15" spans="3:8">
      <c r="C15" s="15" t="s">
        <v>89</v>
      </c>
      <c r="D15" s="16" t="s">
        <v>21</v>
      </c>
      <c r="E15" s="17">
        <v>241254</v>
      </c>
      <c r="F15" s="17">
        <v>2413</v>
      </c>
      <c r="G15" s="18">
        <v>65790</v>
      </c>
      <c r="H15" s="19">
        <v>309457</v>
      </c>
    </row>
    <row r="16" spans="3:8">
      <c r="C16" s="15" t="s">
        <v>49</v>
      </c>
      <c r="D16" s="16" t="s">
        <v>23</v>
      </c>
      <c r="E16" s="17">
        <v>241254</v>
      </c>
      <c r="F16" s="17">
        <v>2413</v>
      </c>
      <c r="G16" s="18">
        <v>65790</v>
      </c>
      <c r="H16" s="19">
        <v>309457</v>
      </c>
    </row>
    <row r="17" spans="3:8">
      <c r="C17" s="15" t="s">
        <v>90</v>
      </c>
      <c r="D17" s="16" t="s">
        <v>25</v>
      </c>
      <c r="E17" s="17">
        <v>241254</v>
      </c>
      <c r="F17" s="17">
        <v>2413</v>
      </c>
      <c r="G17" s="18">
        <v>65790</v>
      </c>
      <c r="H17" s="19">
        <v>309457</v>
      </c>
    </row>
    <row r="18" spans="3:8">
      <c r="C18" s="20"/>
      <c r="D18" s="21"/>
      <c r="E18" s="21"/>
      <c r="F18" s="21"/>
      <c r="G18" s="21"/>
      <c r="H18" s="22"/>
    </row>
    <row r="19" spans="3:8" ht="15.75" thickBot="1">
      <c r="C19" s="23"/>
      <c r="D19" s="24"/>
      <c r="E19" s="25"/>
      <c r="F19" s="25"/>
      <c r="G19" s="24"/>
      <c r="H19" s="26"/>
    </row>
    <row r="20" spans="3:8" ht="15.75" thickBot="1">
      <c r="C20" s="27" t="s">
        <v>95</v>
      </c>
      <c r="D20" s="28"/>
      <c r="E20" s="29">
        <f>SUM(E9:E19)</f>
        <v>2171286</v>
      </c>
      <c r="F20" s="29">
        <f t="shared" ref="F20:G20" si="0">SUM(F9:F19)</f>
        <v>21717</v>
      </c>
      <c r="G20" s="29">
        <f t="shared" si="0"/>
        <v>592110</v>
      </c>
      <c r="H20" s="31">
        <f>SUM(H9:H19)</f>
        <v>2785113</v>
      </c>
    </row>
    <row r="21" spans="3:8" ht="16.5" thickTop="1" thickBot="1">
      <c r="C21" s="32" t="s">
        <v>26</v>
      </c>
      <c r="D21" s="33"/>
      <c r="E21" s="34"/>
      <c r="F21" s="34"/>
      <c r="G21" s="35"/>
      <c r="H21" s="36"/>
    </row>
    <row r="22" spans="3:8" ht="15.75" thickBot="1">
      <c r="C22" s="27" t="s">
        <v>27</v>
      </c>
      <c r="D22" s="27"/>
      <c r="E22" s="37">
        <f>E20</f>
        <v>2171286</v>
      </c>
      <c r="F22" s="37"/>
      <c r="G22" s="27"/>
      <c r="H22" s="38">
        <f>H20</f>
        <v>2785113</v>
      </c>
    </row>
    <row r="23" spans="3:8" ht="16.5" thickTop="1" thickBot="1">
      <c r="C23" s="32" t="s">
        <v>28</v>
      </c>
      <c r="D23" s="32"/>
      <c r="E23" s="39">
        <f>E6-E22</f>
        <v>5066334</v>
      </c>
      <c r="F23" s="39"/>
      <c r="G23" s="32"/>
      <c r="H23" s="40">
        <f>H6-H22</f>
        <v>6498597</v>
      </c>
    </row>
    <row r="26" spans="3:8">
      <c r="F26" s="41" t="s">
        <v>27</v>
      </c>
      <c r="G26" s="42">
        <f>E22/E6</f>
        <v>0.3</v>
      </c>
    </row>
    <row r="27" spans="3:8">
      <c r="F27" s="43" t="s">
        <v>29</v>
      </c>
      <c r="G27" s="42">
        <f>E23/E6</f>
        <v>0.7</v>
      </c>
    </row>
    <row r="28" spans="3:8">
      <c r="F28" s="41" t="s">
        <v>30</v>
      </c>
      <c r="G28" s="44"/>
    </row>
    <row r="29" spans="3:8">
      <c r="F29" s="41" t="s">
        <v>31</v>
      </c>
    </row>
  </sheetData>
  <mergeCells count="4">
    <mergeCell ref="C1:G1"/>
    <mergeCell ref="C4:C5"/>
    <mergeCell ref="D4:D5"/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G29"/>
  <sheetViews>
    <sheetView workbookViewId="0">
      <selection activeCell="C6" sqref="C6"/>
    </sheetView>
  </sheetViews>
  <sheetFormatPr defaultRowHeight="15"/>
  <cols>
    <col min="2" max="2" width="34.28515625" bestFit="1" customWidth="1"/>
    <col min="3" max="3" width="20.5703125" bestFit="1" customWidth="1"/>
    <col min="4" max="4" width="13.5703125" bestFit="1" customWidth="1"/>
    <col min="5" max="5" width="16.28515625" bestFit="1" customWidth="1"/>
    <col min="6" max="6" width="11" bestFit="1" customWidth="1"/>
    <col min="7" max="7" width="14.42578125" customWidth="1"/>
  </cols>
  <sheetData>
    <row r="1" spans="2:7" ht="15.75" thickBot="1">
      <c r="B1" s="49" t="s">
        <v>74</v>
      </c>
      <c r="C1" s="50"/>
      <c r="D1" s="50"/>
      <c r="E1" s="50"/>
      <c r="F1" s="51"/>
    </row>
    <row r="3" spans="2:7" ht="15.75" thickBot="1"/>
    <row r="4" spans="2:7" ht="15.75" thickBot="1">
      <c r="B4" s="52" t="s">
        <v>0</v>
      </c>
      <c r="C4" s="54" t="s">
        <v>1</v>
      </c>
      <c r="D4" s="56" t="s">
        <v>2</v>
      </c>
      <c r="E4" s="57"/>
      <c r="F4" s="58"/>
    </row>
    <row r="5" spans="2:7" ht="15.75" thickBot="1">
      <c r="B5" s="53"/>
      <c r="C5" s="55"/>
      <c r="D5" s="1" t="s">
        <v>3</v>
      </c>
      <c r="E5" s="1" t="s">
        <v>4</v>
      </c>
      <c r="F5" s="1" t="s">
        <v>5</v>
      </c>
      <c r="G5" s="1" t="s">
        <v>6</v>
      </c>
    </row>
    <row r="6" spans="2:7" ht="15.75" thickBot="1">
      <c r="B6" s="2" t="s">
        <v>93</v>
      </c>
      <c r="C6" s="3" t="s">
        <v>82</v>
      </c>
      <c r="D6" s="4">
        <v>13349160</v>
      </c>
      <c r="E6" s="5"/>
      <c r="F6" s="6"/>
      <c r="G6" s="7">
        <v>17122968</v>
      </c>
    </row>
    <row r="7" spans="2:7" ht="15.75" thickBot="1">
      <c r="B7" s="8"/>
      <c r="C7" s="9"/>
      <c r="D7" s="6"/>
      <c r="E7" s="6"/>
      <c r="F7" s="6"/>
      <c r="G7" s="10"/>
    </row>
    <row r="8" spans="2:7" ht="15.75" thickBot="1">
      <c r="B8" s="11"/>
      <c r="C8" s="12"/>
      <c r="D8" s="13"/>
      <c r="E8" s="13"/>
      <c r="F8" s="14"/>
      <c r="G8" s="10"/>
    </row>
    <row r="9" spans="2:7" ht="15.75" thickTop="1">
      <c r="B9" s="15" t="s">
        <v>43</v>
      </c>
      <c r="C9" s="16" t="s">
        <v>10</v>
      </c>
      <c r="D9" s="17">
        <v>388861</v>
      </c>
      <c r="E9" s="17">
        <v>3889</v>
      </c>
      <c r="F9" s="18">
        <v>106043</v>
      </c>
      <c r="G9" s="19">
        <v>498793</v>
      </c>
    </row>
    <row r="10" spans="2:7">
      <c r="B10" s="15" t="s">
        <v>91</v>
      </c>
      <c r="C10" s="16" t="s">
        <v>11</v>
      </c>
      <c r="D10" s="17">
        <v>322625</v>
      </c>
      <c r="E10" s="17">
        <v>3226</v>
      </c>
      <c r="F10" s="18">
        <v>87980</v>
      </c>
      <c r="G10" s="19">
        <v>413831</v>
      </c>
    </row>
    <row r="11" spans="2:7">
      <c r="B11" s="15" t="s">
        <v>45</v>
      </c>
      <c r="C11" s="16" t="s">
        <v>13</v>
      </c>
      <c r="D11" s="47">
        <v>374122</v>
      </c>
      <c r="E11" s="47">
        <v>3741</v>
      </c>
      <c r="F11" s="48">
        <v>102023</v>
      </c>
      <c r="G11" s="19">
        <v>479886</v>
      </c>
    </row>
    <row r="12" spans="2:7">
      <c r="B12" s="15" t="s">
        <v>75</v>
      </c>
      <c r="C12" s="16" t="s">
        <v>15</v>
      </c>
      <c r="D12" s="17">
        <v>293948</v>
      </c>
      <c r="E12" s="17">
        <v>2939</v>
      </c>
      <c r="F12" s="18">
        <v>80159</v>
      </c>
      <c r="G12" s="19">
        <v>377046</v>
      </c>
    </row>
    <row r="13" spans="2:7">
      <c r="B13" s="15" t="s">
        <v>46</v>
      </c>
      <c r="C13" s="16" t="s">
        <v>17</v>
      </c>
      <c r="D13" s="17">
        <v>343539</v>
      </c>
      <c r="E13" s="17">
        <v>3435</v>
      </c>
      <c r="F13" s="18">
        <v>93683</v>
      </c>
      <c r="G13" s="19">
        <v>440657</v>
      </c>
    </row>
    <row r="14" spans="2:7">
      <c r="B14" s="15" t="s">
        <v>47</v>
      </c>
      <c r="C14" s="16" t="s">
        <v>19</v>
      </c>
      <c r="D14" s="17">
        <v>347784</v>
      </c>
      <c r="E14" s="17">
        <v>3478</v>
      </c>
      <c r="F14" s="18">
        <v>94841</v>
      </c>
      <c r="G14" s="19">
        <v>446103</v>
      </c>
    </row>
    <row r="15" spans="2:7">
      <c r="B15" s="15" t="s">
        <v>48</v>
      </c>
      <c r="C15" s="16" t="s">
        <v>21</v>
      </c>
      <c r="D15" s="17">
        <v>242213</v>
      </c>
      <c r="E15" s="17">
        <v>2422</v>
      </c>
      <c r="F15" s="18">
        <v>66051</v>
      </c>
      <c r="G15" s="19">
        <v>310686</v>
      </c>
    </row>
    <row r="16" spans="2:7">
      <c r="B16" s="15" t="s">
        <v>92</v>
      </c>
      <c r="C16" s="16" t="s">
        <v>23</v>
      </c>
      <c r="D16" s="47">
        <v>362706</v>
      </c>
      <c r="E16" s="47">
        <v>3627</v>
      </c>
      <c r="F16" s="48">
        <v>98910</v>
      </c>
      <c r="G16" s="19">
        <v>465243</v>
      </c>
    </row>
    <row r="17" spans="2:7">
      <c r="B17" s="15" t="s">
        <v>50</v>
      </c>
      <c r="C17" s="16" t="s">
        <v>25</v>
      </c>
      <c r="D17" s="17">
        <v>357859</v>
      </c>
      <c r="E17" s="17">
        <v>3579</v>
      </c>
      <c r="F17" s="18">
        <v>97588</v>
      </c>
      <c r="G17" s="19">
        <v>459026</v>
      </c>
    </row>
    <row r="18" spans="2:7">
      <c r="B18" s="20"/>
      <c r="C18" s="21"/>
      <c r="D18" s="21"/>
      <c r="E18" s="21"/>
      <c r="F18" s="21"/>
      <c r="G18" s="22"/>
    </row>
    <row r="19" spans="2:7" ht="15.75" thickBot="1">
      <c r="B19" s="23"/>
      <c r="C19" s="24"/>
      <c r="D19" s="25"/>
      <c r="E19" s="25"/>
      <c r="F19" s="24"/>
      <c r="G19" s="26"/>
    </row>
    <row r="20" spans="2:7" ht="15.75" thickBot="1">
      <c r="B20" s="27" t="s">
        <v>94</v>
      </c>
      <c r="C20" s="28"/>
      <c r="D20" s="29">
        <f>SUM(D9:D19)</f>
        <v>3033657</v>
      </c>
      <c r="E20" s="29">
        <f t="shared" ref="E20:F20" si="0">SUM(E9:E19)</f>
        <v>30336</v>
      </c>
      <c r="F20" s="29">
        <f t="shared" si="0"/>
        <v>827278</v>
      </c>
      <c r="G20" s="31">
        <f>SUM(G9:G19)</f>
        <v>3891271</v>
      </c>
    </row>
    <row r="21" spans="2:7" ht="16.5" thickTop="1" thickBot="1">
      <c r="B21" s="32" t="s">
        <v>26</v>
      </c>
      <c r="C21" s="33"/>
      <c r="D21" s="34"/>
      <c r="E21" s="34"/>
      <c r="F21" s="35"/>
      <c r="G21" s="36"/>
    </row>
    <row r="22" spans="2:7" ht="15.75" thickBot="1">
      <c r="B22" s="27" t="s">
        <v>27</v>
      </c>
      <c r="C22" s="27"/>
      <c r="D22" s="37">
        <f>D20</f>
        <v>3033657</v>
      </c>
      <c r="E22" s="37"/>
      <c r="F22" s="27"/>
      <c r="G22" s="38">
        <f>G20</f>
        <v>3891271</v>
      </c>
    </row>
    <row r="23" spans="2:7" ht="16.5" thickTop="1" thickBot="1">
      <c r="B23" s="32" t="s">
        <v>28</v>
      </c>
      <c r="C23" s="32"/>
      <c r="D23" s="39">
        <f>D6-D22</f>
        <v>10315503</v>
      </c>
      <c r="E23" s="39"/>
      <c r="F23" s="32"/>
      <c r="G23" s="40">
        <f>G6-G22</f>
        <v>13231697</v>
      </c>
    </row>
    <row r="26" spans="2:7">
      <c r="E26" s="41" t="s">
        <v>27</v>
      </c>
      <c r="F26" s="42">
        <f>D22/D6</f>
        <v>0.22725452388015427</v>
      </c>
    </row>
    <row r="27" spans="2:7">
      <c r="E27" s="43" t="s">
        <v>29</v>
      </c>
      <c r="F27" s="42">
        <f>D23/D6</f>
        <v>0.77274547611984579</v>
      </c>
    </row>
    <row r="28" spans="2:7">
      <c r="E28" s="41" t="s">
        <v>30</v>
      </c>
      <c r="F28" s="44"/>
    </row>
    <row r="29" spans="2:7">
      <c r="E29" s="41" t="s">
        <v>31</v>
      </c>
    </row>
  </sheetData>
  <mergeCells count="4">
    <mergeCell ref="B1:F1"/>
    <mergeCell ref="B4:B5"/>
    <mergeCell ref="C4:C5"/>
    <mergeCell ref="D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G32"/>
  <sheetViews>
    <sheetView workbookViewId="0">
      <selection activeCell="C7" sqref="C7"/>
    </sheetView>
  </sheetViews>
  <sheetFormatPr defaultRowHeight="15"/>
  <cols>
    <col min="2" max="2" width="34.28515625" bestFit="1" customWidth="1"/>
    <col min="3" max="3" width="21.28515625" customWidth="1"/>
    <col min="4" max="4" width="12.42578125" bestFit="1" customWidth="1"/>
    <col min="5" max="5" width="25.140625" customWidth="1"/>
    <col min="6" max="6" width="11" bestFit="1" customWidth="1"/>
    <col min="7" max="7" width="12.42578125" bestFit="1" customWidth="1"/>
    <col min="9" max="9" width="9.5703125" bestFit="1" customWidth="1"/>
    <col min="10" max="10" width="9.7109375" bestFit="1" customWidth="1"/>
    <col min="11" max="11" width="12.42578125" bestFit="1" customWidth="1"/>
    <col min="12" max="12" width="12" bestFit="1" customWidth="1"/>
    <col min="13" max="13" width="13.7109375" bestFit="1" customWidth="1"/>
    <col min="14" max="15" width="12" bestFit="1" customWidth="1"/>
  </cols>
  <sheetData>
    <row r="1" spans="2:7" ht="15.75" thickBot="1"/>
    <row r="2" spans="2:7" ht="15.75" thickBot="1">
      <c r="B2" s="49" t="s">
        <v>76</v>
      </c>
      <c r="C2" s="50"/>
      <c r="D2" s="50"/>
      <c r="E2" s="50"/>
      <c r="F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8"/>
    </row>
    <row r="6" spans="2:7" ht="15.75" thickBot="1">
      <c r="B6" s="53"/>
      <c r="C6" s="55"/>
      <c r="D6" s="1" t="s">
        <v>3</v>
      </c>
      <c r="E6" s="1" t="s">
        <v>4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82</v>
      </c>
      <c r="D7" s="4">
        <v>503160</v>
      </c>
      <c r="E7" s="5"/>
      <c r="F7" s="6"/>
      <c r="G7" s="7">
        <v>645403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51</v>
      </c>
      <c r="C10" s="16" t="s">
        <v>97</v>
      </c>
      <c r="D10" s="17">
        <v>17222</v>
      </c>
      <c r="E10" s="17">
        <v>172</v>
      </c>
      <c r="F10" s="18">
        <v>4696</v>
      </c>
      <c r="G10" s="19">
        <v>22090</v>
      </c>
    </row>
    <row r="11" spans="2:7">
      <c r="B11" s="15" t="s">
        <v>52</v>
      </c>
      <c r="C11" s="16" t="s">
        <v>10</v>
      </c>
      <c r="D11" s="17">
        <v>10121</v>
      </c>
      <c r="E11" s="17">
        <v>102</v>
      </c>
      <c r="F11" s="18">
        <v>2760</v>
      </c>
      <c r="G11" s="19">
        <v>12983</v>
      </c>
    </row>
    <row r="12" spans="2:7">
      <c r="B12" s="15" t="s">
        <v>53</v>
      </c>
      <c r="C12" s="16" t="s">
        <v>11</v>
      </c>
      <c r="D12" s="17">
        <v>9122</v>
      </c>
      <c r="E12" s="17">
        <v>91</v>
      </c>
      <c r="F12" s="18">
        <v>2488</v>
      </c>
      <c r="G12" s="19">
        <v>11701</v>
      </c>
    </row>
    <row r="13" spans="2:7">
      <c r="B13" s="15" t="s">
        <v>54</v>
      </c>
      <c r="C13" s="16" t="s">
        <v>13</v>
      </c>
      <c r="D13" s="17">
        <v>19674</v>
      </c>
      <c r="E13" s="17">
        <v>197</v>
      </c>
      <c r="F13" s="18">
        <v>5365</v>
      </c>
      <c r="G13" s="19">
        <v>25236</v>
      </c>
    </row>
    <row r="14" spans="2:7">
      <c r="B14" s="15" t="s">
        <v>55</v>
      </c>
      <c r="C14" s="16" t="s">
        <v>15</v>
      </c>
      <c r="D14" s="17">
        <v>5426</v>
      </c>
      <c r="E14" s="17">
        <v>54</v>
      </c>
      <c r="F14" s="18">
        <v>1480</v>
      </c>
      <c r="G14" s="19">
        <v>6960</v>
      </c>
    </row>
    <row r="15" spans="2:7">
      <c r="B15" s="15" t="s">
        <v>56</v>
      </c>
      <c r="C15" s="16" t="s">
        <v>17</v>
      </c>
      <c r="D15" s="17">
        <v>10268</v>
      </c>
      <c r="E15" s="17">
        <v>103</v>
      </c>
      <c r="F15" s="18">
        <v>2800</v>
      </c>
      <c r="G15" s="19">
        <v>13171</v>
      </c>
    </row>
    <row r="16" spans="2:7">
      <c r="B16" s="15" t="s">
        <v>57</v>
      </c>
      <c r="C16" s="16" t="s">
        <v>19</v>
      </c>
      <c r="D16" s="17">
        <v>11857</v>
      </c>
      <c r="E16" s="17">
        <v>119</v>
      </c>
      <c r="F16" s="18">
        <v>3234</v>
      </c>
      <c r="G16" s="19">
        <v>15210</v>
      </c>
    </row>
    <row r="17" spans="2:7">
      <c r="B17" s="15" t="s">
        <v>58</v>
      </c>
      <c r="C17" s="16" t="s">
        <v>21</v>
      </c>
      <c r="D17" s="17">
        <v>15364</v>
      </c>
      <c r="E17" s="17">
        <v>154</v>
      </c>
      <c r="F17" s="18">
        <v>4190</v>
      </c>
      <c r="G17" s="19">
        <v>19708</v>
      </c>
    </row>
    <row r="18" spans="2:7">
      <c r="B18" s="15" t="s">
        <v>59</v>
      </c>
      <c r="C18" s="16" t="s">
        <v>23</v>
      </c>
      <c r="D18" s="17">
        <v>25183</v>
      </c>
      <c r="E18" s="17">
        <v>252</v>
      </c>
      <c r="F18" s="18">
        <v>6867</v>
      </c>
      <c r="G18" s="19">
        <v>32302</v>
      </c>
    </row>
    <row r="19" spans="2:7">
      <c r="B19" s="15" t="s">
        <v>60</v>
      </c>
      <c r="C19" s="16" t="s">
        <v>25</v>
      </c>
      <c r="D19" s="17">
        <v>18226</v>
      </c>
      <c r="E19" s="17">
        <v>182</v>
      </c>
      <c r="F19" s="18">
        <v>4970</v>
      </c>
      <c r="G19" s="19">
        <v>23378</v>
      </c>
    </row>
    <row r="20" spans="2:7">
      <c r="B20" s="15"/>
      <c r="C20" s="16"/>
      <c r="D20" s="17"/>
      <c r="E20" s="17"/>
      <c r="F20" s="18"/>
      <c r="G20" s="19"/>
    </row>
    <row r="21" spans="2:7">
      <c r="B21" s="20"/>
      <c r="C21" s="21"/>
      <c r="D21" s="21"/>
      <c r="E21" s="21"/>
      <c r="F21" s="21"/>
      <c r="G21" s="22"/>
    </row>
    <row r="22" spans="2:7" ht="15.75" thickBot="1">
      <c r="B22" s="23"/>
      <c r="C22" s="24"/>
      <c r="D22" s="25"/>
      <c r="E22" s="25"/>
      <c r="F22" s="24"/>
      <c r="G22" s="26"/>
    </row>
    <row r="23" spans="2:7" ht="15.75" thickBot="1">
      <c r="B23" s="27" t="s">
        <v>94</v>
      </c>
      <c r="C23" s="28"/>
      <c r="D23" s="29">
        <f>SUM(D10:D22)</f>
        <v>142463</v>
      </c>
      <c r="E23" s="29">
        <f t="shared" ref="E23:F23" si="0">SUM(E10:E22)</f>
        <v>1426</v>
      </c>
      <c r="F23" s="29">
        <f t="shared" si="0"/>
        <v>38850</v>
      </c>
      <c r="G23" s="31">
        <f>SUM(G10:G22)</f>
        <v>182739</v>
      </c>
    </row>
    <row r="24" spans="2:7" ht="16.5" thickTop="1" thickBot="1">
      <c r="B24" s="32" t="s">
        <v>26</v>
      </c>
      <c r="C24" s="33"/>
      <c r="D24" s="34"/>
      <c r="E24" s="34"/>
      <c r="F24" s="35"/>
      <c r="G24" s="36"/>
    </row>
    <row r="25" spans="2:7" ht="15.75" thickBot="1">
      <c r="B25" s="27" t="s">
        <v>27</v>
      </c>
      <c r="C25" s="27"/>
      <c r="D25" s="37">
        <f>D23</f>
        <v>142463</v>
      </c>
      <c r="E25" s="37"/>
      <c r="F25" s="27"/>
      <c r="G25" s="38">
        <f>G23</f>
        <v>182739</v>
      </c>
    </row>
    <row r="26" spans="2:7" ht="16.5" thickTop="1" thickBot="1">
      <c r="B26" s="32" t="s">
        <v>28</v>
      </c>
      <c r="C26" s="32"/>
      <c r="D26" s="39">
        <f>D7-D25</f>
        <v>360697</v>
      </c>
      <c r="E26" s="39"/>
      <c r="F26" s="32"/>
      <c r="G26" s="40">
        <f>G7-G25</f>
        <v>462664</v>
      </c>
    </row>
    <row r="29" spans="2:7">
      <c r="E29" s="41" t="s">
        <v>27</v>
      </c>
      <c r="F29" s="42">
        <f>D25/D7</f>
        <v>0.28313657683440657</v>
      </c>
    </row>
    <row r="30" spans="2:7">
      <c r="E30" s="43" t="s">
        <v>29</v>
      </c>
      <c r="F30" s="42">
        <f>D26/D7</f>
        <v>0.71686342316559348</v>
      </c>
    </row>
    <row r="31" spans="2:7">
      <c r="E31" s="41" t="s">
        <v>30</v>
      </c>
      <c r="F31" s="44"/>
    </row>
    <row r="32" spans="2:7">
      <c r="E32" s="41" t="s">
        <v>31</v>
      </c>
    </row>
  </sheetData>
  <mergeCells count="4">
    <mergeCell ref="B2:F2"/>
    <mergeCell ref="B5:B6"/>
    <mergeCell ref="C5:C6"/>
    <mergeCell ref="D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B1:H32"/>
  <sheetViews>
    <sheetView workbookViewId="0">
      <selection activeCell="D7" sqref="D7"/>
    </sheetView>
  </sheetViews>
  <sheetFormatPr defaultRowHeight="15"/>
  <cols>
    <col min="2" max="2" width="27.28515625" customWidth="1"/>
    <col min="3" max="3" width="24.5703125" customWidth="1"/>
    <col min="4" max="4" width="16.140625" bestFit="1" customWidth="1"/>
    <col min="5" max="5" width="16.140625" customWidth="1"/>
    <col min="6" max="6" width="22.42578125" bestFit="1" customWidth="1"/>
    <col min="7" max="7" width="16.140625" bestFit="1" customWidth="1"/>
    <col min="8" max="8" width="13.5703125" bestFit="1" customWidth="1"/>
    <col min="9" max="9" width="17.42578125" bestFit="1" customWidth="1"/>
    <col min="10" max="10" width="15.85546875" bestFit="1" customWidth="1"/>
    <col min="11" max="11" width="9.5703125" bestFit="1" customWidth="1"/>
    <col min="12" max="12" width="9.7109375" bestFit="1" customWidth="1"/>
    <col min="13" max="13" width="12.42578125" bestFit="1" customWidth="1"/>
    <col min="14" max="14" width="12" bestFit="1" customWidth="1"/>
    <col min="15" max="15" width="13.7109375" bestFit="1" customWidth="1"/>
    <col min="16" max="17" width="12" bestFit="1" customWidth="1"/>
    <col min="18" max="18" width="16.140625" bestFit="1" customWidth="1"/>
    <col min="20" max="20" width="13.140625" bestFit="1" customWidth="1"/>
    <col min="21" max="24" width="12.42578125" bestFit="1" customWidth="1"/>
    <col min="25" max="26" width="11" bestFit="1" customWidth="1"/>
  </cols>
  <sheetData>
    <row r="1" spans="2:7" ht="15.75" thickBot="1"/>
    <row r="2" spans="2:7" ht="15.75" thickBot="1">
      <c r="B2" s="49" t="s">
        <v>81</v>
      </c>
      <c r="C2" s="50"/>
      <c r="D2" s="50"/>
      <c r="E2" s="50"/>
      <c r="F2" s="50"/>
      <c r="G2" s="51"/>
    </row>
    <row r="4" spans="2:7" ht="15.75" thickBot="1"/>
    <row r="5" spans="2:7" ht="15.75" thickBot="1">
      <c r="B5" s="52" t="s">
        <v>0</v>
      </c>
      <c r="C5" s="54" t="s">
        <v>1</v>
      </c>
      <c r="D5" s="56" t="s">
        <v>2</v>
      </c>
      <c r="E5" s="57"/>
      <c r="F5" s="57"/>
      <c r="G5" s="58"/>
    </row>
    <row r="6" spans="2:7" ht="15.75" thickBot="1">
      <c r="B6" s="53"/>
      <c r="C6" s="55"/>
      <c r="D6" s="1" t="s">
        <v>3</v>
      </c>
      <c r="E6" s="1" t="s">
        <v>80</v>
      </c>
      <c r="F6" s="1" t="s">
        <v>5</v>
      </c>
      <c r="G6" s="1" t="s">
        <v>6</v>
      </c>
    </row>
    <row r="7" spans="2:7" ht="15.75" thickBot="1">
      <c r="B7" s="2" t="s">
        <v>93</v>
      </c>
      <c r="C7" s="3" t="s">
        <v>82</v>
      </c>
      <c r="D7" s="4">
        <v>20372940</v>
      </c>
      <c r="E7" s="5"/>
      <c r="F7" s="6"/>
      <c r="G7" s="7">
        <v>26132370</v>
      </c>
    </row>
    <row r="8" spans="2:7" ht="15.75" thickBot="1">
      <c r="B8" s="8"/>
      <c r="C8" s="9"/>
      <c r="D8" s="6"/>
      <c r="E8" s="6"/>
      <c r="F8" s="6"/>
      <c r="G8" s="10"/>
    </row>
    <row r="9" spans="2:7" ht="15.75" thickBot="1">
      <c r="B9" s="11"/>
      <c r="C9" s="12"/>
      <c r="D9" s="13"/>
      <c r="E9" s="13"/>
      <c r="F9" s="14"/>
      <c r="G9" s="10"/>
    </row>
    <row r="10" spans="2:7" ht="15.75" thickTop="1">
      <c r="B10" s="15" t="s">
        <v>61</v>
      </c>
      <c r="C10" s="16" t="s">
        <v>41</v>
      </c>
      <c r="D10" s="17">
        <v>1249468</v>
      </c>
      <c r="E10" s="17">
        <v>12495</v>
      </c>
      <c r="F10" s="18">
        <v>340730.01</v>
      </c>
      <c r="G10" s="19">
        <v>1602693.01</v>
      </c>
    </row>
    <row r="11" spans="2:7">
      <c r="B11" s="15" t="s">
        <v>62</v>
      </c>
      <c r="C11" s="16" t="s">
        <v>8</v>
      </c>
      <c r="D11" s="17">
        <v>1249413</v>
      </c>
      <c r="E11" s="17">
        <v>12494</v>
      </c>
      <c r="F11" s="18">
        <v>340714.89000000013</v>
      </c>
      <c r="G11" s="19">
        <v>1602621.8900000001</v>
      </c>
    </row>
    <row r="12" spans="2:7">
      <c r="B12" s="15" t="s">
        <v>63</v>
      </c>
      <c r="C12" s="16" t="s">
        <v>10</v>
      </c>
      <c r="D12" s="17">
        <v>571872</v>
      </c>
      <c r="E12" s="17">
        <v>5719</v>
      </c>
      <c r="F12" s="18">
        <v>155949.57000000007</v>
      </c>
      <c r="G12" s="19">
        <v>733540.57000000007</v>
      </c>
    </row>
    <row r="13" spans="2:7">
      <c r="B13" s="15" t="s">
        <v>77</v>
      </c>
      <c r="C13" s="16" t="s">
        <v>11</v>
      </c>
      <c r="D13" s="17">
        <v>682385</v>
      </c>
      <c r="E13" s="18">
        <v>6824</v>
      </c>
      <c r="F13" s="45">
        <v>186086</v>
      </c>
      <c r="G13" s="19">
        <v>875295</v>
      </c>
    </row>
    <row r="14" spans="2:7">
      <c r="B14" s="15" t="s">
        <v>78</v>
      </c>
      <c r="C14" s="16" t="s">
        <v>13</v>
      </c>
      <c r="D14" s="17">
        <v>616964</v>
      </c>
      <c r="E14" s="18">
        <v>6170</v>
      </c>
      <c r="F14" s="46">
        <v>168246</v>
      </c>
      <c r="G14" s="19">
        <v>791380</v>
      </c>
    </row>
    <row r="15" spans="2:7">
      <c r="B15" s="15" t="s">
        <v>79</v>
      </c>
      <c r="C15" s="16" t="s">
        <v>15</v>
      </c>
      <c r="D15" s="47">
        <v>508098</v>
      </c>
      <c r="E15" s="48">
        <v>5081</v>
      </c>
      <c r="F15" s="46">
        <v>138558</v>
      </c>
      <c r="G15" s="19">
        <v>651737</v>
      </c>
    </row>
    <row r="16" spans="2:7">
      <c r="B16" s="15" t="s">
        <v>64</v>
      </c>
      <c r="C16" s="16" t="s">
        <v>65</v>
      </c>
      <c r="D16" s="17">
        <v>561012</v>
      </c>
      <c r="E16" s="17">
        <v>5610</v>
      </c>
      <c r="F16" s="18">
        <v>152988</v>
      </c>
      <c r="G16" s="19">
        <v>719610</v>
      </c>
    </row>
    <row r="17" spans="2:8">
      <c r="B17" s="15" t="s">
        <v>66</v>
      </c>
      <c r="C17" s="16" t="s">
        <v>19</v>
      </c>
      <c r="D17" s="17">
        <v>514713</v>
      </c>
      <c r="E17" s="17">
        <v>5147</v>
      </c>
      <c r="F17" s="18">
        <v>140362</v>
      </c>
      <c r="G17" s="19">
        <v>660222</v>
      </c>
    </row>
    <row r="18" spans="2:8">
      <c r="B18" s="15" t="s">
        <v>67</v>
      </c>
      <c r="C18" s="16" t="s">
        <v>21</v>
      </c>
      <c r="D18" s="17">
        <v>437912</v>
      </c>
      <c r="E18" s="17">
        <v>4379</v>
      </c>
      <c r="F18" s="18">
        <v>119419</v>
      </c>
      <c r="G18" s="19">
        <v>561710</v>
      </c>
    </row>
    <row r="19" spans="2:8">
      <c r="B19" s="15" t="s">
        <v>68</v>
      </c>
      <c r="C19" s="16" t="s">
        <v>23</v>
      </c>
      <c r="D19" s="17">
        <v>565457</v>
      </c>
      <c r="E19" s="17">
        <v>5655</v>
      </c>
      <c r="F19" s="18">
        <v>154200</v>
      </c>
      <c r="G19" s="19">
        <v>725312</v>
      </c>
    </row>
    <row r="20" spans="2:8">
      <c r="B20" s="15" t="s">
        <v>69</v>
      </c>
      <c r="C20" s="16" t="s">
        <v>25</v>
      </c>
      <c r="D20" s="17">
        <v>599484</v>
      </c>
      <c r="E20" s="17">
        <v>5995</v>
      </c>
      <c r="F20" s="18">
        <v>163479</v>
      </c>
      <c r="G20" s="19">
        <v>768958</v>
      </c>
    </row>
    <row r="21" spans="2:8">
      <c r="B21" s="20"/>
      <c r="C21" s="21"/>
      <c r="D21" s="21"/>
      <c r="E21" s="21"/>
      <c r="F21" s="21"/>
      <c r="G21" s="22"/>
    </row>
    <row r="22" spans="2:8" ht="15.75" thickBot="1">
      <c r="B22" s="23"/>
      <c r="C22" s="24"/>
      <c r="D22" s="25"/>
      <c r="E22" s="25"/>
      <c r="F22" s="24"/>
      <c r="G22" s="26"/>
    </row>
    <row r="23" spans="2:8" ht="15.75" thickBot="1">
      <c r="B23" s="27" t="s">
        <v>94</v>
      </c>
      <c r="C23" s="28"/>
      <c r="D23" s="29">
        <f>SUM(D10:D22)</f>
        <v>7556778</v>
      </c>
      <c r="E23" s="29">
        <f t="shared" ref="E23:F23" si="0">SUM(E10:E22)</f>
        <v>75569</v>
      </c>
      <c r="F23" s="29">
        <f t="shared" si="0"/>
        <v>2060732.4700000002</v>
      </c>
      <c r="G23" s="31">
        <f>SUM(G10:G22)</f>
        <v>9693079.4700000007</v>
      </c>
    </row>
    <row r="24" spans="2:8" ht="16.5" thickTop="1" thickBot="1">
      <c r="B24" s="32" t="s">
        <v>96</v>
      </c>
      <c r="C24" s="33"/>
      <c r="D24" s="34"/>
      <c r="E24" s="34"/>
      <c r="F24" s="35"/>
      <c r="G24" s="36">
        <f>G7-G23</f>
        <v>16439290.529999999</v>
      </c>
    </row>
    <row r="25" spans="2:8" ht="15.75" thickBot="1">
      <c r="B25" s="27" t="s">
        <v>27</v>
      </c>
      <c r="C25" s="27"/>
      <c r="D25" s="37">
        <f>D23</f>
        <v>7556778</v>
      </c>
      <c r="E25" s="37"/>
      <c r="F25" s="27"/>
      <c r="G25" s="38">
        <f>G23</f>
        <v>9693079.4700000007</v>
      </c>
      <c r="H25" s="42"/>
    </row>
    <row r="26" spans="2:8" ht="16.5" thickTop="1" thickBot="1">
      <c r="B26" s="32" t="s">
        <v>28</v>
      </c>
      <c r="C26" s="32"/>
      <c r="D26" s="39">
        <f>D7-D25</f>
        <v>12816162</v>
      </c>
      <c r="E26" s="39"/>
      <c r="F26" s="32"/>
      <c r="G26" s="40">
        <f>G7-G25</f>
        <v>16439290.529999999</v>
      </c>
      <c r="H26" s="42"/>
    </row>
    <row r="28" spans="2:8">
      <c r="F28" s="41" t="s">
        <v>27</v>
      </c>
      <c r="G28" s="42">
        <f>D25/D7</f>
        <v>0.37092231165457712</v>
      </c>
    </row>
    <row r="29" spans="2:8">
      <c r="F29" s="43" t="s">
        <v>29</v>
      </c>
      <c r="G29" s="42">
        <f>D26/D7</f>
        <v>0.62907768834542288</v>
      </c>
    </row>
    <row r="30" spans="2:8">
      <c r="F30" s="41" t="s">
        <v>30</v>
      </c>
      <c r="G30" s="44"/>
    </row>
    <row r="31" spans="2:8">
      <c r="F31" s="41" t="s">
        <v>31</v>
      </c>
    </row>
    <row r="32" spans="2:8">
      <c r="F32" s="41"/>
    </row>
  </sheetData>
  <mergeCells count="4">
    <mergeCell ref="B2:G2"/>
    <mergeCell ref="B5:B6"/>
    <mergeCell ref="C5:C6"/>
    <mergeCell ref="D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3620-Danka</vt:lpstr>
      <vt:lpstr>3621-Bravocopy</vt:lpstr>
      <vt:lpstr>3625-Printerház</vt:lpstr>
      <vt:lpstr>3626-Printerház</vt:lpstr>
      <vt:lpstr>3629-Selectrade</vt:lpstr>
      <vt:lpstr>3630-Bravogroup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budaio</dc:creator>
  <cp:lastModifiedBy>csillagsc</cp:lastModifiedBy>
  <dcterms:created xsi:type="dcterms:W3CDTF">2021-07-06T05:51:55Z</dcterms:created>
  <dcterms:modified xsi:type="dcterms:W3CDTF">2021-07-06T07:53:54Z</dcterms:modified>
</cp:coreProperties>
</file>